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mbersley\Desktop\"/>
    </mc:Choice>
  </mc:AlternateContent>
  <xr:revisionPtr revIDLastSave="0" documentId="13_ncr:1_{5BFB759B-7A99-4B74-B2DD-0E0DEB1811A4}" xr6:coauthVersionLast="45" xr6:coauthVersionMax="45" xr10:uidLastSave="{00000000-0000-0000-0000-000000000000}"/>
  <bookViews>
    <workbookView xWindow="-110" yWindow="-110" windowWidth="19420" windowHeight="10420" activeTab="1" xr2:uid="{A03F99ED-8077-4F02-82E5-4476E95758E9}"/>
  </bookViews>
  <sheets>
    <sheet name="Sheet1" sheetId="1" r:id="rId1"/>
    <sheet name="Investment Managers" sheetId="2" r:id="rId2"/>
    <sheet name="All Include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C7" i="3"/>
  <c r="F6" i="3"/>
  <c r="F5" i="3"/>
  <c r="F4" i="3"/>
  <c r="F3" i="3"/>
  <c r="F7" i="3" s="1"/>
  <c r="C7" i="1"/>
  <c r="D7" i="1"/>
  <c r="F4" i="1"/>
  <c r="E30" i="3" l="1"/>
  <c r="D30" i="3"/>
  <c r="C30" i="3"/>
  <c r="F19" i="3"/>
  <c r="E19" i="3"/>
  <c r="D19" i="3"/>
  <c r="C19" i="3"/>
  <c r="F21" i="3"/>
  <c r="F10" i="3"/>
  <c r="F9" i="3"/>
  <c r="F11" i="3" l="1"/>
  <c r="F30" i="3"/>
  <c r="E10" i="2"/>
  <c r="F10" i="2"/>
  <c r="D10" i="2"/>
  <c r="C10" i="2"/>
  <c r="E22" i="1"/>
  <c r="D22" i="1"/>
  <c r="C22" i="1"/>
  <c r="F13" i="1"/>
  <c r="F11" i="1"/>
  <c r="F10" i="1"/>
  <c r="F9" i="1"/>
  <c r="F7" i="1"/>
  <c r="F22" i="1" s="1"/>
  <c r="F6" i="1"/>
  <c r="F5" i="1"/>
  <c r="F3" i="1"/>
</calcChain>
</file>

<file path=xl/sharedStrings.xml><?xml version="1.0" encoding="utf-8"?>
<sst xmlns="http://schemas.openxmlformats.org/spreadsheetml/2006/main" count="73" uniqueCount="33">
  <si>
    <t>Sum of Amount Approved</t>
  </si>
  <si>
    <t xml:space="preserve">FY </t>
  </si>
  <si>
    <t>Category</t>
  </si>
  <si>
    <t>Vendor</t>
  </si>
  <si>
    <t>Grand Total</t>
  </si>
  <si>
    <t>Administrative Expenses</t>
  </si>
  <si>
    <t>Hooker &amp; Holcombe</t>
  </si>
  <si>
    <t>Administrative Expenses Total</t>
  </si>
  <si>
    <t>Investment Expenses</t>
  </si>
  <si>
    <t>Atalanta Sosnoff</t>
  </si>
  <si>
    <t>Channing Capital Management</t>
  </si>
  <si>
    <t>Cooke &amp; Bieler</t>
  </si>
  <si>
    <t>First State Trust</t>
  </si>
  <si>
    <t>Seizert Capital Partners</t>
  </si>
  <si>
    <t>WCM Investment Management</t>
  </si>
  <si>
    <t>Investment Expenses Total</t>
  </si>
  <si>
    <t>Legal Expenses</t>
  </si>
  <si>
    <t>Legal Expenses Total</t>
  </si>
  <si>
    <t>Medical Expenses</t>
  </si>
  <si>
    <t>Yale Occupational</t>
  </si>
  <si>
    <t>Medical Expenses Total</t>
  </si>
  <si>
    <t>Trustee Expenses</t>
  </si>
  <si>
    <t>OPAL Finacial Group</t>
  </si>
  <si>
    <t>Trustee Expenses Total</t>
  </si>
  <si>
    <t xml:space="preserve">Northern Trust </t>
  </si>
  <si>
    <t>ADR</t>
  </si>
  <si>
    <t>Raymond James</t>
  </si>
  <si>
    <t>Morgan Stanley</t>
  </si>
  <si>
    <t>Investment Consulting Expenses</t>
  </si>
  <si>
    <t>Investment Consulting Expenses Total</t>
  </si>
  <si>
    <t>*does not include the auto debited manager fees</t>
  </si>
  <si>
    <t>BSW LLP</t>
  </si>
  <si>
    <t>Mutual of America Capital  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</si>
</sst>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/>
      <right/>
      <top/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8EA9DB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8" fontId="2" fillId="3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3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/>
    <xf numFmtId="8" fontId="2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8764-1068-4357-AE7C-4496DF87BDAD}">
  <dimension ref="A1:F22"/>
  <sheetViews>
    <sheetView workbookViewId="0">
      <selection activeCell="H15" sqref="H15"/>
    </sheetView>
  </sheetViews>
  <sheetFormatPr defaultRowHeight="14.5" x14ac:dyDescent="0.35"/>
  <cols>
    <col min="1" max="1" width="27.54296875" customWidth="1"/>
    <col min="2" max="2" width="17.26953125" customWidth="1"/>
    <col min="3" max="5" width="11.54296875" bestFit="1" customWidth="1"/>
    <col min="6" max="6" width="13.1796875" bestFit="1" customWidth="1"/>
  </cols>
  <sheetData>
    <row r="1" spans="1:6" x14ac:dyDescent="0.35">
      <c r="A1" s="21" t="s">
        <v>0</v>
      </c>
      <c r="B1" s="21"/>
      <c r="C1" s="1" t="s">
        <v>1</v>
      </c>
      <c r="D1" s="3"/>
      <c r="E1" s="3"/>
      <c r="F1" s="3"/>
    </row>
    <row r="2" spans="1:6" ht="15" thickBot="1" x14ac:dyDescent="0.4">
      <c r="A2" s="4" t="s">
        <v>2</v>
      </c>
      <c r="B2" s="4" t="s">
        <v>3</v>
      </c>
      <c r="C2" s="5">
        <v>2019</v>
      </c>
      <c r="D2" s="5">
        <v>2020</v>
      </c>
      <c r="E2" s="5">
        <v>2021</v>
      </c>
      <c r="F2" s="4" t="s">
        <v>4</v>
      </c>
    </row>
    <row r="3" spans="1:6" ht="15" thickBot="1" x14ac:dyDescent="0.4">
      <c r="A3" s="6" t="s">
        <v>5</v>
      </c>
      <c r="B3" s="7" t="s">
        <v>6</v>
      </c>
      <c r="C3" s="8">
        <v>48000</v>
      </c>
      <c r="D3" s="8">
        <v>106017</v>
      </c>
      <c r="E3" s="8">
        <v>21500</v>
      </c>
      <c r="F3" s="8">
        <f>C3+D3+E3</f>
        <v>175517</v>
      </c>
    </row>
    <row r="4" spans="1:6" ht="15.5" x14ac:dyDescent="0.35">
      <c r="A4" s="20"/>
      <c r="B4" s="7" t="s">
        <v>24</v>
      </c>
      <c r="C4" s="19"/>
      <c r="D4" s="19">
        <v>52125.279999999999</v>
      </c>
      <c r="E4" s="8"/>
      <c r="F4" s="8">
        <f>+D4</f>
        <v>52125.279999999999</v>
      </c>
    </row>
    <row r="5" spans="1:6" x14ac:dyDescent="0.35">
      <c r="A5" s="20"/>
      <c r="B5" s="7" t="s">
        <v>25</v>
      </c>
      <c r="C5" s="8"/>
      <c r="D5" s="8">
        <v>15994.81</v>
      </c>
      <c r="E5" s="8"/>
      <c r="F5" s="8">
        <f>+D5</f>
        <v>15994.81</v>
      </c>
    </row>
    <row r="6" spans="1:6" ht="15" thickBot="1" x14ac:dyDescent="0.4">
      <c r="A6" s="20"/>
      <c r="B6" s="7" t="s">
        <v>12</v>
      </c>
      <c r="C6" s="8">
        <v>22981.09</v>
      </c>
      <c r="D6" s="8">
        <v>22914.01</v>
      </c>
      <c r="E6" s="8">
        <v>21317.01</v>
      </c>
      <c r="F6" s="8">
        <f>+C6+D6+E6</f>
        <v>67212.11</v>
      </c>
    </row>
    <row r="7" spans="1:6" ht="15" thickBot="1" x14ac:dyDescent="0.4">
      <c r="A7" s="22" t="s">
        <v>7</v>
      </c>
      <c r="B7" s="22"/>
      <c r="C7" s="10">
        <f>SUM(C3:C6)</f>
        <v>70981.09</v>
      </c>
      <c r="D7" s="10">
        <f>+D3+D4+D5+D6</f>
        <v>197051.1</v>
      </c>
      <c r="E7" s="10">
        <v>42817.01</v>
      </c>
      <c r="F7" s="10">
        <f>+F3+F4+F5+F6</f>
        <v>310849.2</v>
      </c>
    </row>
    <row r="8" spans="1:6" x14ac:dyDescent="0.35">
      <c r="A8" s="2"/>
      <c r="B8" s="2"/>
      <c r="C8" s="2"/>
      <c r="D8" s="2"/>
      <c r="E8" s="2"/>
      <c r="F8" s="2"/>
    </row>
    <row r="9" spans="1:6" x14ac:dyDescent="0.35">
      <c r="A9" s="11" t="s">
        <v>28</v>
      </c>
      <c r="B9" s="7" t="s">
        <v>26</v>
      </c>
      <c r="C9" s="8"/>
      <c r="D9" s="8">
        <v>273600</v>
      </c>
      <c r="E9" s="8"/>
      <c r="F9" s="8">
        <f>+D9</f>
        <v>273600</v>
      </c>
    </row>
    <row r="10" spans="1:6" ht="15" thickBot="1" x14ac:dyDescent="0.4">
      <c r="A10" s="2"/>
      <c r="B10" s="7" t="s">
        <v>27</v>
      </c>
      <c r="C10" s="8"/>
      <c r="D10" s="8">
        <v>37090.47</v>
      </c>
      <c r="E10" s="8"/>
      <c r="F10" s="8">
        <f>+D10</f>
        <v>37090.47</v>
      </c>
    </row>
    <row r="11" spans="1:6" ht="15" thickBot="1" x14ac:dyDescent="0.4">
      <c r="A11" s="22" t="s">
        <v>29</v>
      </c>
      <c r="B11" s="22"/>
      <c r="C11" s="10"/>
      <c r="D11" s="10">
        <v>310690.46999999997</v>
      </c>
      <c r="E11" s="10"/>
      <c r="F11" s="10">
        <f>+F9+F10</f>
        <v>310690.46999999997</v>
      </c>
    </row>
    <row r="12" spans="1:6" x14ac:dyDescent="0.35">
      <c r="A12" s="2"/>
      <c r="B12" s="2"/>
      <c r="C12" s="2"/>
      <c r="D12" s="2"/>
      <c r="E12" s="2"/>
      <c r="F12" s="2"/>
    </row>
    <row r="13" spans="1:6" ht="15" thickBot="1" x14ac:dyDescent="0.4">
      <c r="A13" s="6" t="s">
        <v>16</v>
      </c>
      <c r="B13" s="7" t="s">
        <v>31</v>
      </c>
      <c r="C13" s="8">
        <v>34210.720000000001</v>
      </c>
      <c r="D13" s="8">
        <v>59436.59</v>
      </c>
      <c r="E13" s="8">
        <v>49781.69</v>
      </c>
      <c r="F13" s="8">
        <f>+C13+D13+E13</f>
        <v>143429</v>
      </c>
    </row>
    <row r="14" spans="1:6" ht="15" thickBot="1" x14ac:dyDescent="0.4">
      <c r="A14" s="9" t="s">
        <v>17</v>
      </c>
      <c r="B14" s="13"/>
      <c r="C14" s="10">
        <v>34210.720000000001</v>
      </c>
      <c r="D14" s="10">
        <v>59436.59</v>
      </c>
      <c r="E14" s="10">
        <v>49781.69</v>
      </c>
      <c r="F14" s="10">
        <v>143429</v>
      </c>
    </row>
    <row r="15" spans="1:6" x14ac:dyDescent="0.35">
      <c r="A15" s="2"/>
      <c r="B15" s="2"/>
      <c r="C15" s="2"/>
      <c r="D15" s="2"/>
      <c r="E15" s="2"/>
      <c r="F15" s="2"/>
    </row>
    <row r="16" spans="1:6" ht="15" thickBot="1" x14ac:dyDescent="0.4">
      <c r="A16" s="6" t="s">
        <v>18</v>
      </c>
      <c r="B16" s="7" t="s">
        <v>19</v>
      </c>
      <c r="C16" s="8">
        <v>12500</v>
      </c>
      <c r="D16" s="8">
        <v>2000</v>
      </c>
      <c r="E16" s="8">
        <v>10800</v>
      </c>
      <c r="F16" s="8">
        <v>25300</v>
      </c>
    </row>
    <row r="17" spans="1:6" ht="15" thickBot="1" x14ac:dyDescent="0.4">
      <c r="A17" s="9" t="s">
        <v>20</v>
      </c>
      <c r="B17" s="13"/>
      <c r="C17" s="10">
        <v>12500</v>
      </c>
      <c r="D17" s="10">
        <v>2000</v>
      </c>
      <c r="E17" s="10">
        <v>10800</v>
      </c>
      <c r="F17" s="10">
        <v>25300</v>
      </c>
    </row>
    <row r="18" spans="1:6" x14ac:dyDescent="0.35">
      <c r="A18" s="2"/>
      <c r="B18" s="2"/>
      <c r="C18" s="2"/>
      <c r="D18" s="2"/>
      <c r="E18" s="2"/>
      <c r="F18" s="2"/>
    </row>
    <row r="19" spans="1:6" ht="15" thickBot="1" x14ac:dyDescent="0.4">
      <c r="A19" s="6" t="s">
        <v>21</v>
      </c>
      <c r="B19" s="7" t="s">
        <v>22</v>
      </c>
      <c r="C19" s="2"/>
      <c r="D19" s="8">
        <v>1220.01</v>
      </c>
      <c r="E19" s="2"/>
      <c r="F19" s="8">
        <v>1220.01</v>
      </c>
    </row>
    <row r="20" spans="1:6" ht="15" thickBot="1" x14ac:dyDescent="0.4">
      <c r="A20" s="9" t="s">
        <v>23</v>
      </c>
      <c r="B20" s="13"/>
      <c r="C20" s="13"/>
      <c r="D20" s="10">
        <v>1220.01</v>
      </c>
      <c r="E20" s="13"/>
      <c r="F20" s="10">
        <v>1220.01</v>
      </c>
    </row>
    <row r="21" spans="1:6" ht="15" thickBot="1" x14ac:dyDescent="0.4">
      <c r="A21" s="2"/>
      <c r="B21" s="2"/>
      <c r="C21" s="2"/>
      <c r="D21" s="2"/>
      <c r="E21" s="2"/>
      <c r="F21" s="2"/>
    </row>
    <row r="22" spans="1:6" x14ac:dyDescent="0.35">
      <c r="A22" s="14" t="s">
        <v>4</v>
      </c>
      <c r="B22" s="15"/>
      <c r="C22" s="16">
        <f>+C7+C14+C17</f>
        <v>117691.81</v>
      </c>
      <c r="D22" s="16">
        <f>+D7+D11+D14+D17+D20</f>
        <v>570398.16999999993</v>
      </c>
      <c r="E22" s="16">
        <f>+E7+E14+E17</f>
        <v>103398.70000000001</v>
      </c>
      <c r="F22" s="16">
        <f>+F7+F11+F14+F17+F20</f>
        <v>791488.67999999993</v>
      </c>
    </row>
  </sheetData>
  <mergeCells count="3">
    <mergeCell ref="A1:B1"/>
    <mergeCell ref="A7:B7"/>
    <mergeCell ref="A11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DD1D-5D1B-4F30-BEC8-9FB2D8376FAD}">
  <dimension ref="A1:F13"/>
  <sheetViews>
    <sheetView tabSelected="1" workbookViewId="0">
      <selection activeCell="F19" sqref="F19"/>
    </sheetView>
  </sheetViews>
  <sheetFormatPr defaultRowHeight="14.5" x14ac:dyDescent="0.35"/>
  <cols>
    <col min="1" max="1" width="18.7265625" bestFit="1" customWidth="1"/>
    <col min="2" max="2" width="28.54296875" customWidth="1"/>
    <col min="3" max="5" width="11.54296875" bestFit="1" customWidth="1"/>
    <col min="6" max="6" width="13.1796875" bestFit="1" customWidth="1"/>
  </cols>
  <sheetData>
    <row r="1" spans="1:6" x14ac:dyDescent="0.35">
      <c r="A1" s="21" t="s">
        <v>0</v>
      </c>
      <c r="B1" s="21"/>
      <c r="C1" s="1" t="s">
        <v>1</v>
      </c>
      <c r="D1" s="3"/>
      <c r="E1" s="3"/>
      <c r="F1" s="3"/>
    </row>
    <row r="2" spans="1:6" ht="15" thickBot="1" x14ac:dyDescent="0.4">
      <c r="A2" s="4" t="s">
        <v>2</v>
      </c>
      <c r="B2" s="4" t="s">
        <v>3</v>
      </c>
      <c r="C2" s="5">
        <v>2019</v>
      </c>
      <c r="D2" s="5">
        <v>2020</v>
      </c>
      <c r="E2" s="5">
        <v>2021</v>
      </c>
      <c r="F2" s="4" t="s">
        <v>4</v>
      </c>
    </row>
    <row r="3" spans="1:6" x14ac:dyDescent="0.35">
      <c r="A3" s="2"/>
      <c r="B3" s="2"/>
      <c r="C3" s="2"/>
      <c r="D3" s="2"/>
      <c r="E3" s="2"/>
      <c r="F3" s="2"/>
    </row>
    <row r="4" spans="1:6" x14ac:dyDescent="0.35">
      <c r="A4" s="11" t="s">
        <v>8</v>
      </c>
      <c r="B4" s="7" t="s">
        <v>9</v>
      </c>
      <c r="C4" s="2"/>
      <c r="D4" s="2"/>
      <c r="E4" s="8">
        <v>7440</v>
      </c>
      <c r="F4" s="8">
        <v>7440</v>
      </c>
    </row>
    <row r="5" spans="1:6" x14ac:dyDescent="0.35">
      <c r="A5" s="2"/>
      <c r="B5" s="7" t="s">
        <v>10</v>
      </c>
      <c r="C5" s="8">
        <v>99680.960000000006</v>
      </c>
      <c r="D5" s="8">
        <v>56018.34</v>
      </c>
      <c r="E5" s="8">
        <v>20839.169999999998</v>
      </c>
      <c r="F5" s="8">
        <v>176538.47</v>
      </c>
    </row>
    <row r="6" spans="1:6" x14ac:dyDescent="0.35">
      <c r="A6" s="2"/>
      <c r="B6" s="7" t="s">
        <v>11</v>
      </c>
      <c r="C6" s="8">
        <v>135003.71</v>
      </c>
      <c r="D6" s="8">
        <v>342522.65</v>
      </c>
      <c r="E6" s="8">
        <v>149715.13</v>
      </c>
      <c r="F6" s="8">
        <v>627241.49</v>
      </c>
    </row>
    <row r="7" spans="1:6" x14ac:dyDescent="0.35">
      <c r="A7" s="2"/>
      <c r="B7" s="7" t="s">
        <v>32</v>
      </c>
      <c r="C7" s="8">
        <v>99722.31</v>
      </c>
      <c r="D7" s="8">
        <v>18031.310000000001</v>
      </c>
      <c r="E7" s="2"/>
      <c r="F7" s="8">
        <v>117753.62</v>
      </c>
    </row>
    <row r="8" spans="1:6" x14ac:dyDescent="0.35">
      <c r="A8" s="2"/>
      <c r="B8" s="7" t="s">
        <v>13</v>
      </c>
      <c r="C8" s="8">
        <v>41387</v>
      </c>
      <c r="D8" s="8">
        <v>110465</v>
      </c>
      <c r="E8" s="8">
        <v>91675</v>
      </c>
      <c r="F8" s="8">
        <v>243527</v>
      </c>
    </row>
    <row r="9" spans="1:6" ht="15" thickBot="1" x14ac:dyDescent="0.4">
      <c r="A9" s="12"/>
      <c r="B9" s="7" t="s">
        <v>14</v>
      </c>
      <c r="C9" s="8">
        <v>29669.21</v>
      </c>
      <c r="D9" s="8">
        <v>178961.71</v>
      </c>
      <c r="E9" s="2"/>
      <c r="F9" s="8">
        <v>208630.92</v>
      </c>
    </row>
    <row r="10" spans="1:6" ht="15" thickBot="1" x14ac:dyDescent="0.4">
      <c r="A10" s="22" t="s">
        <v>15</v>
      </c>
      <c r="B10" s="22"/>
      <c r="C10" s="10">
        <f>SUM(C5:C9)</f>
        <v>405463.19</v>
      </c>
      <c r="D10" s="10">
        <f>SUM(D5:D9)</f>
        <v>705999.01</v>
      </c>
      <c r="E10" s="10">
        <f>SUM(E4+E5+E6+E8)</f>
        <v>269669.3</v>
      </c>
      <c r="F10" s="10">
        <f>SUM(F4:F9)</f>
        <v>1381131.5</v>
      </c>
    </row>
    <row r="13" spans="1:6" x14ac:dyDescent="0.35">
      <c r="B13" t="s">
        <v>30</v>
      </c>
    </row>
  </sheetData>
  <mergeCells count="2">
    <mergeCell ref="A1:B1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7DA48-8EFD-40B3-BB3E-C3F4EBD32B85}">
  <dimension ref="A1:F32"/>
  <sheetViews>
    <sheetView workbookViewId="0">
      <selection activeCell="H23" sqref="H23"/>
    </sheetView>
  </sheetViews>
  <sheetFormatPr defaultRowHeight="14.5" x14ac:dyDescent="0.35"/>
  <cols>
    <col min="1" max="1" width="28.1796875" bestFit="1" customWidth="1"/>
    <col min="2" max="2" width="28.81640625" customWidth="1"/>
    <col min="3" max="3" width="11.54296875" bestFit="1" customWidth="1"/>
    <col min="4" max="4" width="13.1796875" bestFit="1" customWidth="1"/>
    <col min="5" max="5" width="11.54296875" bestFit="1" customWidth="1"/>
    <col min="6" max="6" width="13.1796875" bestFit="1" customWidth="1"/>
  </cols>
  <sheetData>
    <row r="1" spans="1:6" x14ac:dyDescent="0.35">
      <c r="A1" s="21" t="s">
        <v>0</v>
      </c>
      <c r="B1" s="21"/>
      <c r="C1" s="17" t="s">
        <v>1</v>
      </c>
      <c r="D1" s="3"/>
      <c r="E1" s="3"/>
      <c r="F1" s="3"/>
    </row>
    <row r="2" spans="1:6" ht="15" thickBot="1" x14ac:dyDescent="0.4">
      <c r="A2" s="4" t="s">
        <v>2</v>
      </c>
      <c r="B2" s="4" t="s">
        <v>3</v>
      </c>
      <c r="C2" s="5">
        <v>2019</v>
      </c>
      <c r="D2" s="5">
        <v>2020</v>
      </c>
      <c r="E2" s="5">
        <v>2021</v>
      </c>
      <c r="F2" s="4" t="s">
        <v>4</v>
      </c>
    </row>
    <row r="3" spans="1:6" ht="15" thickBot="1" x14ac:dyDescent="0.4">
      <c r="A3" s="6" t="s">
        <v>5</v>
      </c>
      <c r="B3" s="7" t="s">
        <v>6</v>
      </c>
      <c r="C3" s="8">
        <v>48000</v>
      </c>
      <c r="D3" s="8">
        <v>106017</v>
      </c>
      <c r="E3" s="8">
        <v>21500</v>
      </c>
      <c r="F3" s="8">
        <f>C3+D3+E3</f>
        <v>175517</v>
      </c>
    </row>
    <row r="4" spans="1:6" ht="15.5" x14ac:dyDescent="0.35">
      <c r="A4" s="20"/>
      <c r="B4" s="7" t="s">
        <v>24</v>
      </c>
      <c r="C4" s="19"/>
      <c r="D4" s="19">
        <v>52125.279999999999</v>
      </c>
      <c r="E4" s="8"/>
      <c r="F4" s="8">
        <f>+D4</f>
        <v>52125.279999999999</v>
      </c>
    </row>
    <row r="5" spans="1:6" x14ac:dyDescent="0.35">
      <c r="A5" s="20"/>
      <c r="B5" s="7" t="s">
        <v>25</v>
      </c>
      <c r="C5" s="8"/>
      <c r="D5" s="8">
        <v>15994.81</v>
      </c>
      <c r="E5" s="8"/>
      <c r="F5" s="8">
        <f>+D5</f>
        <v>15994.81</v>
      </c>
    </row>
    <row r="6" spans="1:6" ht="15" thickBot="1" x14ac:dyDescent="0.4">
      <c r="A6" s="20"/>
      <c r="B6" s="7" t="s">
        <v>12</v>
      </c>
      <c r="C6" s="8">
        <v>22981.09</v>
      </c>
      <c r="D6" s="8">
        <v>22914.01</v>
      </c>
      <c r="E6" s="8">
        <v>21317.01</v>
      </c>
      <c r="F6" s="8">
        <f>+C6+D6+E6</f>
        <v>67212.11</v>
      </c>
    </row>
    <row r="7" spans="1:6" ht="15" thickBot="1" x14ac:dyDescent="0.4">
      <c r="A7" s="22" t="s">
        <v>7</v>
      </c>
      <c r="B7" s="22"/>
      <c r="C7" s="10">
        <f>SUM(C3:C6)</f>
        <v>70981.09</v>
      </c>
      <c r="D7" s="10">
        <f>+D3+D4+D5+D6</f>
        <v>197051.1</v>
      </c>
      <c r="E7" s="10">
        <v>42817.01</v>
      </c>
      <c r="F7" s="10">
        <f>+F3+F4+F5+F6</f>
        <v>310849.2</v>
      </c>
    </row>
    <row r="8" spans="1:6" x14ac:dyDescent="0.35">
      <c r="A8" s="2"/>
      <c r="B8" s="2"/>
      <c r="C8" s="2"/>
      <c r="D8" s="2"/>
      <c r="E8" s="2"/>
      <c r="F8" s="2"/>
    </row>
    <row r="9" spans="1:6" x14ac:dyDescent="0.35">
      <c r="A9" s="11" t="s">
        <v>28</v>
      </c>
      <c r="B9" s="7" t="s">
        <v>26</v>
      </c>
      <c r="C9" s="8"/>
      <c r="D9" s="8">
        <v>273600</v>
      </c>
      <c r="E9" s="8"/>
      <c r="F9" s="8">
        <f>+D9</f>
        <v>273600</v>
      </c>
    </row>
    <row r="10" spans="1:6" ht="15" thickBot="1" x14ac:dyDescent="0.4">
      <c r="A10" s="2"/>
      <c r="B10" s="7" t="s">
        <v>27</v>
      </c>
      <c r="C10" s="8"/>
      <c r="D10" s="8">
        <v>37090.47</v>
      </c>
      <c r="E10" s="8"/>
      <c r="F10" s="8">
        <f>+D10</f>
        <v>37090.47</v>
      </c>
    </row>
    <row r="11" spans="1:6" ht="15" thickBot="1" x14ac:dyDescent="0.4">
      <c r="A11" s="22" t="s">
        <v>29</v>
      </c>
      <c r="B11" s="22"/>
      <c r="C11" s="10"/>
      <c r="D11" s="10">
        <v>310690.46999999997</v>
      </c>
      <c r="E11" s="10"/>
      <c r="F11" s="10">
        <f>+F9+F10</f>
        <v>310690.46999999997</v>
      </c>
    </row>
    <row r="12" spans="1:6" x14ac:dyDescent="0.35">
      <c r="A12" s="2"/>
      <c r="B12" s="2"/>
      <c r="C12" s="2"/>
      <c r="D12" s="2"/>
      <c r="E12" s="2"/>
      <c r="F12" s="2"/>
    </row>
    <row r="13" spans="1:6" x14ac:dyDescent="0.35">
      <c r="A13" s="11" t="s">
        <v>8</v>
      </c>
      <c r="B13" s="7" t="s">
        <v>9</v>
      </c>
      <c r="C13" s="2"/>
      <c r="D13" s="2"/>
      <c r="E13" s="8">
        <v>7440</v>
      </c>
      <c r="F13" s="8">
        <v>7440</v>
      </c>
    </row>
    <row r="14" spans="1:6" x14ac:dyDescent="0.35">
      <c r="A14" s="2"/>
      <c r="B14" s="7" t="s">
        <v>10</v>
      </c>
      <c r="C14" s="8">
        <v>99680.960000000006</v>
      </c>
      <c r="D14" s="8">
        <v>56018.34</v>
      </c>
      <c r="E14" s="8">
        <v>20839.169999999998</v>
      </c>
      <c r="F14" s="8">
        <v>176538.47</v>
      </c>
    </row>
    <row r="15" spans="1:6" x14ac:dyDescent="0.35">
      <c r="A15" s="2"/>
      <c r="B15" s="7" t="s">
        <v>11</v>
      </c>
      <c r="C15" s="8">
        <v>135003.71</v>
      </c>
      <c r="D15" s="8">
        <v>342522.65</v>
      </c>
      <c r="E15" s="8">
        <v>149715.13</v>
      </c>
      <c r="F15" s="8">
        <v>627241.49</v>
      </c>
    </row>
    <row r="16" spans="1:6" x14ac:dyDescent="0.35">
      <c r="A16" s="2"/>
      <c r="B16" s="7" t="s">
        <v>32</v>
      </c>
      <c r="C16" s="8">
        <v>99722.31</v>
      </c>
      <c r="D16" s="8">
        <v>18031.310000000001</v>
      </c>
      <c r="E16" s="2"/>
      <c r="F16" s="8">
        <v>117753.62</v>
      </c>
    </row>
    <row r="17" spans="1:6" x14ac:dyDescent="0.35">
      <c r="A17" s="2"/>
      <c r="B17" s="7" t="s">
        <v>13</v>
      </c>
      <c r="C17" s="8">
        <v>41387</v>
      </c>
      <c r="D17" s="8">
        <v>110465</v>
      </c>
      <c r="E17" s="8">
        <v>91675</v>
      </c>
      <c r="F17" s="8">
        <v>243527</v>
      </c>
    </row>
    <row r="18" spans="1:6" ht="15" thickBot="1" x14ac:dyDescent="0.4">
      <c r="A18" s="12"/>
      <c r="B18" s="7" t="s">
        <v>14</v>
      </c>
      <c r="C18" s="8">
        <v>29669.21</v>
      </c>
      <c r="D18" s="8">
        <v>178961.71</v>
      </c>
      <c r="E18" s="2"/>
      <c r="F18" s="8">
        <v>208630.92</v>
      </c>
    </row>
    <row r="19" spans="1:6" ht="15" thickBot="1" x14ac:dyDescent="0.4">
      <c r="A19" s="22" t="s">
        <v>15</v>
      </c>
      <c r="B19" s="22"/>
      <c r="C19" s="10">
        <f>SUM(C14:C18)</f>
        <v>405463.19</v>
      </c>
      <c r="D19" s="10">
        <f>SUM(D14:D18)</f>
        <v>705999.01</v>
      </c>
      <c r="E19" s="10">
        <f>SUM(E13+E14+E15+E17)</f>
        <v>269669.3</v>
      </c>
      <c r="F19" s="10">
        <f>SUM(F13:F18)</f>
        <v>1381131.5</v>
      </c>
    </row>
    <row r="20" spans="1:6" x14ac:dyDescent="0.35">
      <c r="A20" s="2"/>
      <c r="B20" s="2"/>
      <c r="C20" s="2"/>
      <c r="D20" s="2"/>
      <c r="E20" s="2"/>
      <c r="F20" s="2"/>
    </row>
    <row r="21" spans="1:6" ht="15" thickBot="1" x14ac:dyDescent="0.4">
      <c r="A21" s="6" t="s">
        <v>16</v>
      </c>
      <c r="B21" s="7" t="s">
        <v>31</v>
      </c>
      <c r="C21" s="8">
        <v>34210.720000000001</v>
      </c>
      <c r="D21" s="8">
        <v>59436.59</v>
      </c>
      <c r="E21" s="8">
        <v>49781.69</v>
      </c>
      <c r="F21" s="8">
        <f>+C21+D21+E21</f>
        <v>143429</v>
      </c>
    </row>
    <row r="22" spans="1:6" ht="15" thickBot="1" x14ac:dyDescent="0.4">
      <c r="A22" s="18" t="s">
        <v>17</v>
      </c>
      <c r="B22" s="13"/>
      <c r="C22" s="10">
        <v>34210.720000000001</v>
      </c>
      <c r="D22" s="10">
        <v>59436.59</v>
      </c>
      <c r="E22" s="10">
        <v>49781.69</v>
      </c>
      <c r="F22" s="10">
        <v>143429</v>
      </c>
    </row>
    <row r="23" spans="1:6" x14ac:dyDescent="0.35">
      <c r="A23" s="2"/>
      <c r="B23" s="2"/>
      <c r="C23" s="2"/>
      <c r="D23" s="2"/>
      <c r="E23" s="2"/>
      <c r="F23" s="2"/>
    </row>
    <row r="24" spans="1:6" ht="15" thickBot="1" x14ac:dyDescent="0.4">
      <c r="A24" s="6" t="s">
        <v>18</v>
      </c>
      <c r="B24" s="7" t="s">
        <v>19</v>
      </c>
      <c r="C24" s="8">
        <v>12500</v>
      </c>
      <c r="D24" s="8">
        <v>2000</v>
      </c>
      <c r="E24" s="8">
        <v>10800</v>
      </c>
      <c r="F24" s="8">
        <v>25300</v>
      </c>
    </row>
    <row r="25" spans="1:6" ht="15" thickBot="1" x14ac:dyDescent="0.4">
      <c r="A25" s="18" t="s">
        <v>20</v>
      </c>
      <c r="B25" s="13"/>
      <c r="C25" s="10">
        <v>12500</v>
      </c>
      <c r="D25" s="10">
        <v>2000</v>
      </c>
      <c r="E25" s="10">
        <v>10800</v>
      </c>
      <c r="F25" s="10">
        <v>25300</v>
      </c>
    </row>
    <row r="26" spans="1:6" x14ac:dyDescent="0.35">
      <c r="A26" s="2"/>
      <c r="B26" s="2"/>
      <c r="C26" s="2"/>
      <c r="D26" s="2"/>
      <c r="E26" s="2"/>
      <c r="F26" s="2"/>
    </row>
    <row r="27" spans="1:6" ht="15" thickBot="1" x14ac:dyDescent="0.4">
      <c r="A27" s="6" t="s">
        <v>21</v>
      </c>
      <c r="B27" s="7" t="s">
        <v>22</v>
      </c>
      <c r="C27" s="2"/>
      <c r="D27" s="8">
        <v>1220.01</v>
      </c>
      <c r="E27" s="2"/>
      <c r="F27" s="8">
        <v>1220.01</v>
      </c>
    </row>
    <row r="28" spans="1:6" ht="15" thickBot="1" x14ac:dyDescent="0.4">
      <c r="A28" s="18" t="s">
        <v>23</v>
      </c>
      <c r="B28" s="13"/>
      <c r="C28" s="13"/>
      <c r="D28" s="10">
        <v>1220.01</v>
      </c>
      <c r="E28" s="13"/>
      <c r="F28" s="10">
        <v>1220.01</v>
      </c>
    </row>
    <row r="29" spans="1:6" ht="15" thickBot="1" x14ac:dyDescent="0.4">
      <c r="A29" s="2"/>
      <c r="B29" s="2"/>
      <c r="C29" s="2"/>
      <c r="D29" s="2"/>
      <c r="E29" s="2"/>
      <c r="F29" s="2"/>
    </row>
    <row r="30" spans="1:6" x14ac:dyDescent="0.35">
      <c r="A30" s="14" t="s">
        <v>4</v>
      </c>
      <c r="B30" s="15"/>
      <c r="C30" s="16">
        <f>+C7+C22+C25+C19</f>
        <v>523155</v>
      </c>
      <c r="D30" s="16">
        <f>+D7+D11+D22+D25+D28+D19</f>
        <v>1276397.18</v>
      </c>
      <c r="E30" s="16">
        <f>+E7+E22+E25+E19</f>
        <v>373068</v>
      </c>
      <c r="F30" s="16">
        <f>+F7+F11+F22+F25+F28+F19</f>
        <v>2172620.1799999997</v>
      </c>
    </row>
    <row r="32" spans="1:6" x14ac:dyDescent="0.35">
      <c r="B32" t="s">
        <v>30</v>
      </c>
    </row>
  </sheetData>
  <mergeCells count="4">
    <mergeCell ref="A1:B1"/>
    <mergeCell ref="A7:B7"/>
    <mergeCell ref="A11:B1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Investment Managers</vt:lpstr>
      <vt:lpstr>All Included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Cannon</dc:creator>
  <cp:lastModifiedBy>Leanna Ambersley</cp:lastModifiedBy>
  <cp:lastPrinted>2021-01-27T23:58:42Z</cp:lastPrinted>
  <dcterms:created xsi:type="dcterms:W3CDTF">2021-01-27T21:50:59Z</dcterms:created>
  <dcterms:modified xsi:type="dcterms:W3CDTF">2021-01-28T00:02:08Z</dcterms:modified>
</cp:coreProperties>
</file>